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<sst xmlns="http://schemas.openxmlformats.org/spreadsheetml/2006/main" count="165" uniqueCount="160">
  <si>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</si>
  <si>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</si>
  <si>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</si>
  <si>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</si>
  <si>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</si>
  <si>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</si>
  <si>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</si>
  <si>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</si>
  <si>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</si>
  <si>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</si>
  <si>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</si>
  <si>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</si>
  <si>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</si>
  <si>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</si>
  <si>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</si>
  <si>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</si>
  <si>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</si>
  <si>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</si>
  <si>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</si>
  <si>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</si>
  <si>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</si>
  <si>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</si>
  <si>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</si>
  <si>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</si>
  <si>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</si>
  <si>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</si>
  <si>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</si>
  <si>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</si>
  <si>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</si>
  <si>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</si>
  <si>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</si>
  <si>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</si>
  <si>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</si>
  <si>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</si>
  <si>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</si>
  <si>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</si>
  <si>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</si>
  <si>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</si>
  <si>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</si>
  <si>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</si>
  <si>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</si>
  <si>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</si>
  <si>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</si>
  <si>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</si>
  <si>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</si>
  <si>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</si>
  <si>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</si>
  <si>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</si>
  <si>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</si>
  <si>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</si>
  <si>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</si>
  <si>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</si>
  <si>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</si>
  <si>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</si>
  <si>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</si>
  <si>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</si>
  <si>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</si>
  <si>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</si>
  <si>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</si>
  <si>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</si>
  <si>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</si>
  <si>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</si>
  <si>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</si>
  <si>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</si>
  <si>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</si>
  <si>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</si>
  <si>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</si>
  <si>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</si>
  <si>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</si>
  <si>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</si>
  <si>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</si>
  <si>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</si>
  <si>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</si>
  <si>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</si>
  <si>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</si>
  <si>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</si>
  <si>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</si>
  <si>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</si>
  <si>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</si>
  <si>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</si>
  <si>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</si>
  <si>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</si>
  <si>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</si>
  <si>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</si>
  <si>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</si>
  <si>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</si>
  <si>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</si>
  <si>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</si>
  <si>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</si>
  <si>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</si>
  <si>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</si>
  <si>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</si>
  <si>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</si>
  <si>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</si>
  <si>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</si>
  <si>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</si>
  <si>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</si>
  <si>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</si>
  <si>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</si>
  <si>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</si>
  <si>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</si>
  <si>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</si>
  <si>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</si>
  <si>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</si>
  <si>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</si>
  <si>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</si>
  <si>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</si>
  <si>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</si>
  <si>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</si>
  <si>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</si>
  <si>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</si>
  <si>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</si>
  <si>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</si>
  <si>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</si>
  <si>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</si>
  <si>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</si>
  <si>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</si>
  <si>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</si>
  <si>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</si>
  <si>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</si>
  <si>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</si>
  <si>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</si>
  <si>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</si>
  <si>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</si>
  <si>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</si>
  <si>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</si>
  <si>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</si>
  <si>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</si>
  <si>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</si>
  <si>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</si>
  <si>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</si>
  <si>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</si>
  <si>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</si>
  <si>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</si>
  <si>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</si>
  <si>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</si>
  <si>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</si>
  <si>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</si>
  <si>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</si>
  <si>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</si>
  <si>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</si>
  <si>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</si>
  <si>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</si>
  <si>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2.4.</t>
  </si>
  <si>
    <t>Ремонт металлического ограждения (сварочные работы)</t>
  </si>
  <si>
    <t>2.5.</t>
  </si>
  <si>
    <t>2.6.</t>
  </si>
  <si>
    <t>8.11.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</si>
  <si>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- 8850,00 руб.</t>
  </si>
  <si>
    <t>Заготовка песка (500.0 руб. за 1м3)</t>
  </si>
  <si>
    <t>1.1.8.</t>
  </si>
  <si>
    <t>Адрес: пр. Ленина, д.37</t>
  </si>
  <si>
    <t>Замена светильников на энергосберегающие Эконом ЖКХ  с датчиками  над входом в подъезд №1,2,3</t>
  </si>
  <si>
    <t>Замена светильников на энергосберегающие Эконом ЖКХ  с датчиками   в подъезде №1,2,3</t>
  </si>
  <si>
    <t>Частичный ремонт кровли с автовышки над кв. 16, 31</t>
  </si>
  <si>
    <t>Частичный ремонт системы теплоснабжения (стояки) в кв.17, 34</t>
  </si>
  <si>
    <t>Прочистка внутренней канализации</t>
  </si>
  <si>
    <t>Эксплуатация спецтехники ( автовышка, трактор)</t>
  </si>
  <si>
    <t>Очистка  жесткой  кровли  от снега и мусора (30,0 руб./м2)</t>
  </si>
  <si>
    <t>Площадь дома :  жилые помещения 1979,6 м2 ;     Колличество квартир: 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</si>
</sst>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64">
      <selection activeCell="E87" sqref="E87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5" t="s">
        <v>0</v>
      </c>
      <c r="B1" s="35"/>
      <c r="C1" s="35"/>
      <c r="D1" s="35"/>
      <c r="E1" s="35"/>
      <c r="F1" s="35"/>
    </row>
    <row r="2" ht="15">
      <c r="B2" t="s">
        <v>151</v>
      </c>
    </row>
    <row r="3" ht="15">
      <c r="B3" t="s">
        <v>159</v>
      </c>
    </row>
    <row r="5" spans="2:4" ht="15">
      <c r="B5" s="1" t="s">
        <v>111</v>
      </c>
      <c r="D5">
        <v>0</v>
      </c>
    </row>
    <row r="6" spans="2:4" ht="15">
      <c r="B6" s="1" t="s">
        <v>112</v>
      </c>
      <c r="D6">
        <v>0</v>
      </c>
    </row>
    <row r="7" spans="2:4" ht="15">
      <c r="B7" s="1" t="s">
        <v>113</v>
      </c>
      <c r="D7">
        <v>210698.45</v>
      </c>
    </row>
    <row r="8" spans="2:4" ht="15">
      <c r="B8" s="1" t="s">
        <v>114</v>
      </c>
      <c r="D8">
        <v>495906.32</v>
      </c>
    </row>
    <row r="9" spans="2:4" ht="15">
      <c r="B9" s="1" t="s">
        <v>115</v>
      </c>
      <c r="D9">
        <f>D8-D10-D11</f>
        <v>319158.41000000003</v>
      </c>
    </row>
    <row r="10" spans="2:4" ht="15">
      <c r="B10" s="1" t="s">
        <v>116</v>
      </c>
      <c r="D10">
        <v>128852.5</v>
      </c>
    </row>
    <row r="11" spans="2:4" ht="15">
      <c r="B11" s="1" t="s">
        <v>117</v>
      </c>
      <c r="D11">
        <v>47895.41</v>
      </c>
    </row>
    <row r="12" spans="2:4" ht="15">
      <c r="B12" s="1" t="s">
        <v>118</v>
      </c>
      <c r="D12">
        <v>506849.91</v>
      </c>
    </row>
    <row r="13" spans="2:4" ht="15">
      <c r="B13" s="1" t="s">
        <v>119</v>
      </c>
      <c r="D13">
        <v>506849.91</v>
      </c>
    </row>
    <row r="14" spans="2:4" ht="15">
      <c r="B14" s="1" t="s">
        <v>120</v>
      </c>
      <c r="D14">
        <v>0</v>
      </c>
    </row>
    <row r="15" spans="2:4" ht="15">
      <c r="B15" s="1" t="s">
        <v>121</v>
      </c>
      <c r="D15">
        <v>0</v>
      </c>
    </row>
    <row r="16" spans="2:4" ht="15">
      <c r="B16" s="1" t="s">
        <v>122</v>
      </c>
      <c r="D16">
        <v>0</v>
      </c>
    </row>
    <row r="17" spans="2:4" ht="15">
      <c r="B17" s="1" t="s">
        <v>123</v>
      </c>
      <c r="D17">
        <v>0</v>
      </c>
    </row>
    <row r="18" spans="2:4" ht="15">
      <c r="B18" s="1" t="s">
        <v>124</v>
      </c>
      <c r="D18">
        <v>506849.91</v>
      </c>
    </row>
    <row r="19" spans="2:4" ht="15">
      <c r="B19" s="1" t="s">
        <v>125</v>
      </c>
      <c r="D19">
        <v>0</v>
      </c>
    </row>
    <row r="20" spans="2:4" ht="15">
      <c r="B20" s="1" t="s">
        <v>126</v>
      </c>
      <c r="D20">
        <v>0</v>
      </c>
    </row>
    <row r="21" spans="2:4" ht="15">
      <c r="B21" s="1" t="s">
        <v>127</v>
      </c>
      <c r="D21">
        <f>D7+D8-D18</f>
        <v>199754.86000000004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6" t="s">
        <v>132</v>
      </c>
      <c r="D24" s="36">
        <f>E24/12</f>
        <v>4922.6050000000005</v>
      </c>
      <c r="E24" s="39">
        <v>59071.26</v>
      </c>
      <c r="F24" s="39">
        <f>D24/1979.6</f>
        <v>2.4866664982824815</v>
      </c>
    </row>
    <row r="25" spans="1:6" ht="15">
      <c r="A25" s="3" t="s">
        <v>9</v>
      </c>
      <c r="B25" s="5" t="s">
        <v>8</v>
      </c>
      <c r="C25" s="32"/>
      <c r="D25" s="37"/>
      <c r="E25" s="37"/>
      <c r="F25" s="37"/>
    </row>
    <row r="26" spans="1:6" ht="15">
      <c r="A26" s="3" t="s">
        <v>19</v>
      </c>
      <c r="B26" s="3" t="s">
        <v>10</v>
      </c>
      <c r="C26" s="32"/>
      <c r="D26" s="37"/>
      <c r="E26" s="37"/>
      <c r="F26" s="37"/>
    </row>
    <row r="27" spans="1:6" ht="15">
      <c r="A27" s="3" t="s">
        <v>20</v>
      </c>
      <c r="B27" s="3" t="s">
        <v>12</v>
      </c>
      <c r="C27" s="32"/>
      <c r="D27" s="37"/>
      <c r="E27" s="37"/>
      <c r="F27" s="37"/>
    </row>
    <row r="28" spans="1:6" ht="15">
      <c r="A28" s="3" t="s">
        <v>21</v>
      </c>
      <c r="B28" s="3" t="s">
        <v>14</v>
      </c>
      <c r="C28" s="32"/>
      <c r="D28" s="37"/>
      <c r="E28" s="37"/>
      <c r="F28" s="37"/>
    </row>
    <row r="29" spans="1:6" ht="15">
      <c r="A29" s="3" t="s">
        <v>22</v>
      </c>
      <c r="B29" s="3" t="s">
        <v>15</v>
      </c>
      <c r="C29" s="32"/>
      <c r="D29" s="37"/>
      <c r="E29" s="37"/>
      <c r="F29" s="37"/>
    </row>
    <row r="30" spans="1:6" ht="15">
      <c r="A30" s="3" t="s">
        <v>23</v>
      </c>
      <c r="B30" s="3" t="s">
        <v>16</v>
      </c>
      <c r="C30" s="32"/>
      <c r="D30" s="37"/>
      <c r="E30" s="37"/>
      <c r="F30" s="37"/>
    </row>
    <row r="31" spans="1:6" ht="24.75">
      <c r="A31" s="3" t="s">
        <v>24</v>
      </c>
      <c r="B31" s="7" t="s">
        <v>134</v>
      </c>
      <c r="C31" s="32"/>
      <c r="D31" s="37"/>
      <c r="E31" s="37"/>
      <c r="F31" s="37"/>
    </row>
    <row r="32" spans="1:6" ht="15">
      <c r="A32" s="3" t="s">
        <v>25</v>
      </c>
      <c r="B32" s="7" t="s">
        <v>149</v>
      </c>
      <c r="C32" s="32"/>
      <c r="D32" s="37"/>
      <c r="E32" s="37"/>
      <c r="F32" s="37"/>
    </row>
    <row r="33" spans="1:6" ht="15">
      <c r="A33" s="3" t="s">
        <v>150</v>
      </c>
      <c r="B33" s="3" t="s">
        <v>17</v>
      </c>
      <c r="C33" s="30"/>
      <c r="D33" s="38"/>
      <c r="E33" s="38"/>
      <c r="F33" s="38"/>
    </row>
    <row r="34" spans="1:6" ht="15">
      <c r="A34" s="3" t="s">
        <v>11</v>
      </c>
      <c r="B34" s="5" t="s">
        <v>26</v>
      </c>
      <c r="C34" s="26" t="s">
        <v>132</v>
      </c>
      <c r="D34" s="24">
        <f>E34/12</f>
        <v>4725.91</v>
      </c>
      <c r="E34" s="24">
        <v>56710.92</v>
      </c>
      <c r="F34" s="24">
        <f>D34/1979.6</f>
        <v>2.3873055162659123</v>
      </c>
    </row>
    <row r="35" spans="1:6" ht="36.75">
      <c r="A35" s="3" t="s">
        <v>27</v>
      </c>
      <c r="B35" s="7" t="s">
        <v>28</v>
      </c>
      <c r="C35" s="31"/>
      <c r="D35" s="25"/>
      <c r="E35" s="25"/>
      <c r="F35" s="25"/>
    </row>
    <row r="36" spans="1:6" ht="24.75">
      <c r="A36" s="3" t="s">
        <v>29</v>
      </c>
      <c r="B36" s="7" t="s">
        <v>30</v>
      </c>
      <c r="C36" s="27"/>
      <c r="D36" s="28"/>
      <c r="E36" s="28"/>
      <c r="F36" s="28"/>
    </row>
    <row r="37" spans="1:6" ht="15">
      <c r="A37" s="3" t="s">
        <v>13</v>
      </c>
      <c r="B37" s="8" t="s">
        <v>31</v>
      </c>
      <c r="C37" s="29" t="s">
        <v>140</v>
      </c>
      <c r="D37" s="24">
        <f>E37/12</f>
        <v>40.744166666666665</v>
      </c>
      <c r="E37" s="24">
        <v>488.93</v>
      </c>
      <c r="F37" s="24">
        <v>0.08</v>
      </c>
    </row>
    <row r="38" spans="1:6" ht="15">
      <c r="A38" s="3" t="s">
        <v>32</v>
      </c>
      <c r="B38" s="3" t="s">
        <v>33</v>
      </c>
      <c r="C38" s="32"/>
      <c r="D38" s="25"/>
      <c r="E38" s="25"/>
      <c r="F38" s="25"/>
    </row>
    <row r="39" spans="1:6" ht="15">
      <c r="A39" s="3" t="s">
        <v>34</v>
      </c>
      <c r="B39" s="3" t="s">
        <v>35</v>
      </c>
      <c r="C39" s="30"/>
      <c r="D39" s="28"/>
      <c r="E39" s="28"/>
      <c r="F39" s="28"/>
    </row>
    <row r="40" spans="1:6" ht="15">
      <c r="A40" s="3" t="s">
        <v>36</v>
      </c>
      <c r="B40" s="4" t="s">
        <v>37</v>
      </c>
      <c r="C40" s="26" t="s">
        <v>132</v>
      </c>
      <c r="D40" s="24">
        <f>E40/12</f>
        <v>8423.148333333333</v>
      </c>
      <c r="E40" s="24">
        <v>101077.78</v>
      </c>
      <c r="F40" s="24">
        <f>D40/1979.6</f>
        <v>4.254974910756381</v>
      </c>
    </row>
    <row r="41" spans="1:6" ht="24.75">
      <c r="A41" s="3" t="s">
        <v>38</v>
      </c>
      <c r="B41" s="7" t="s">
        <v>153</v>
      </c>
      <c r="C41" s="31"/>
      <c r="D41" s="25"/>
      <c r="E41" s="25"/>
      <c r="F41" s="25"/>
    </row>
    <row r="42" spans="1:6" ht="15">
      <c r="A42" s="3" t="s">
        <v>39</v>
      </c>
      <c r="B42" s="7" t="s">
        <v>154</v>
      </c>
      <c r="C42" s="31"/>
      <c r="D42" s="25"/>
      <c r="E42" s="25"/>
      <c r="F42" s="25"/>
    </row>
    <row r="43" spans="1:6" ht="15">
      <c r="A43" s="3" t="s">
        <v>40</v>
      </c>
      <c r="B43" s="7" t="s">
        <v>155</v>
      </c>
      <c r="C43" s="31"/>
      <c r="D43" s="25"/>
      <c r="E43" s="25"/>
      <c r="F43" s="25"/>
    </row>
    <row r="44" spans="1:6" ht="15">
      <c r="A44" s="3" t="s">
        <v>143</v>
      </c>
      <c r="B44" s="7" t="s">
        <v>144</v>
      </c>
      <c r="C44" s="31"/>
      <c r="D44" s="25"/>
      <c r="E44" s="25"/>
      <c r="F44" s="25"/>
    </row>
    <row r="45" spans="1:6" ht="15">
      <c r="A45" s="3" t="s">
        <v>145</v>
      </c>
      <c r="B45" s="7" t="s">
        <v>156</v>
      </c>
      <c r="C45" s="31"/>
      <c r="D45" s="25"/>
      <c r="E45" s="25"/>
      <c r="F45" s="25"/>
    </row>
    <row r="46" spans="1:6" ht="24.75">
      <c r="A46" s="3" t="s">
        <v>146</v>
      </c>
      <c r="B46" s="7" t="s">
        <v>152</v>
      </c>
      <c r="C46" s="27"/>
      <c r="D46" s="28"/>
      <c r="E46" s="28"/>
      <c r="F46" s="28"/>
    </row>
    <row r="47" spans="1:6" ht="24.75">
      <c r="A47" s="3" t="s">
        <v>41</v>
      </c>
      <c r="B47" s="9" t="s">
        <v>103</v>
      </c>
      <c r="C47" s="26" t="s">
        <v>132</v>
      </c>
      <c r="D47" s="24">
        <f>E47/12</f>
        <v>7949.8125</v>
      </c>
      <c r="E47" s="24">
        <v>95397.75</v>
      </c>
      <c r="F47" s="24">
        <f>D47/3107</f>
        <v>2.5586779851947217</v>
      </c>
    </row>
    <row r="48" spans="1:6" ht="24.75">
      <c r="A48" s="3" t="s">
        <v>42</v>
      </c>
      <c r="B48" s="7" t="s">
        <v>43</v>
      </c>
      <c r="C48" s="31"/>
      <c r="D48" s="25"/>
      <c r="E48" s="25"/>
      <c r="F48" s="25"/>
    </row>
    <row r="49" spans="1:6" ht="38.25" customHeight="1">
      <c r="A49" s="3" t="s">
        <v>44</v>
      </c>
      <c r="B49" s="7" t="s">
        <v>148</v>
      </c>
      <c r="C49" s="31"/>
      <c r="D49" s="25"/>
      <c r="E49" s="25"/>
      <c r="F49" s="25"/>
    </row>
    <row r="50" spans="1:6" ht="36.75">
      <c r="A50" s="3" t="s">
        <v>45</v>
      </c>
      <c r="B50" s="7" t="s">
        <v>46</v>
      </c>
      <c r="C50" s="31"/>
      <c r="D50" s="25"/>
      <c r="E50" s="25"/>
      <c r="F50" s="25"/>
    </row>
    <row r="51" spans="1:6" ht="15">
      <c r="A51" s="3" t="s">
        <v>47</v>
      </c>
      <c r="B51" s="3" t="s">
        <v>48</v>
      </c>
      <c r="C51" s="31"/>
      <c r="D51" s="25"/>
      <c r="E51" s="25"/>
      <c r="F51" s="25"/>
    </row>
    <row r="52" spans="1:6" ht="24.75">
      <c r="A52" s="3" t="s">
        <v>49</v>
      </c>
      <c r="B52" s="7" t="s">
        <v>50</v>
      </c>
      <c r="C52" s="31"/>
      <c r="D52" s="25"/>
      <c r="E52" s="25"/>
      <c r="F52" s="25"/>
    </row>
    <row r="53" spans="1:6" ht="24.75">
      <c r="A53" s="3" t="s">
        <v>51</v>
      </c>
      <c r="B53" s="7" t="s">
        <v>101</v>
      </c>
      <c r="C53" s="31"/>
      <c r="D53" s="25"/>
      <c r="E53" s="25"/>
      <c r="F53" s="25"/>
    </row>
    <row r="54" spans="1:6" ht="24.75">
      <c r="A54" s="3" t="s">
        <v>52</v>
      </c>
      <c r="B54" s="7" t="s">
        <v>53</v>
      </c>
      <c r="C54" s="31"/>
      <c r="D54" s="25"/>
      <c r="E54" s="25"/>
      <c r="F54" s="25"/>
    </row>
    <row r="55" spans="1:6" ht="24.75">
      <c r="A55" s="3" t="s">
        <v>54</v>
      </c>
      <c r="B55" s="7" t="s">
        <v>141</v>
      </c>
      <c r="C55" s="31"/>
      <c r="D55" s="25"/>
      <c r="E55" s="25"/>
      <c r="F55" s="25"/>
    </row>
    <row r="56" spans="1:6" ht="48.75">
      <c r="A56" s="3" t="s">
        <v>55</v>
      </c>
      <c r="B56" s="7" t="s">
        <v>56</v>
      </c>
      <c r="C56" s="31"/>
      <c r="D56" s="25"/>
      <c r="E56" s="25"/>
      <c r="F56" s="25"/>
    </row>
    <row r="57" spans="1:6" ht="15">
      <c r="A57" s="3" t="s">
        <v>57</v>
      </c>
      <c r="B57" s="3" t="s">
        <v>58</v>
      </c>
      <c r="C57" s="31"/>
      <c r="D57" s="25"/>
      <c r="E57" s="25"/>
      <c r="F57" s="25"/>
    </row>
    <row r="58" spans="1:6" ht="15">
      <c r="A58" s="3" t="s">
        <v>59</v>
      </c>
      <c r="B58" s="3" t="s">
        <v>60</v>
      </c>
      <c r="C58" s="31"/>
      <c r="D58" s="25"/>
      <c r="E58" s="25"/>
      <c r="F58" s="25"/>
    </row>
    <row r="59" spans="1:6" ht="15">
      <c r="A59" s="3" t="s">
        <v>104</v>
      </c>
      <c r="B59" s="3" t="s">
        <v>105</v>
      </c>
      <c r="C59" s="31"/>
      <c r="D59" s="25"/>
      <c r="E59" s="25"/>
      <c r="F59" s="25"/>
    </row>
    <row r="60" spans="1:6" ht="15">
      <c r="A60" s="3" t="s">
        <v>106</v>
      </c>
      <c r="B60" s="3" t="s">
        <v>107</v>
      </c>
      <c r="C60" s="31"/>
      <c r="D60" s="25"/>
      <c r="E60" s="25"/>
      <c r="F60" s="25"/>
    </row>
    <row r="61" spans="1:6" ht="24.75">
      <c r="A61" s="3" t="s">
        <v>108</v>
      </c>
      <c r="B61" s="7" t="s">
        <v>109</v>
      </c>
      <c r="C61" s="31"/>
      <c r="D61" s="25"/>
      <c r="E61" s="25"/>
      <c r="F61" s="25"/>
    </row>
    <row r="62" spans="1:6" ht="15">
      <c r="A62" s="3" t="s">
        <v>142</v>
      </c>
      <c r="B62" s="7" t="s">
        <v>110</v>
      </c>
      <c r="C62" s="31"/>
      <c r="D62" s="25"/>
      <c r="E62" s="25"/>
      <c r="F62" s="25"/>
    </row>
    <row r="63" spans="1:6" ht="15">
      <c r="A63" s="3" t="s">
        <v>129</v>
      </c>
      <c r="B63" s="7" t="s">
        <v>158</v>
      </c>
      <c r="C63" s="30"/>
      <c r="D63" s="30"/>
      <c r="E63" s="30"/>
      <c r="F63" s="30"/>
    </row>
    <row r="64" spans="1:6" ht="15">
      <c r="A64" s="3" t="s">
        <v>61</v>
      </c>
      <c r="B64" s="4" t="s">
        <v>62</v>
      </c>
      <c r="C64" s="22" t="s">
        <v>136</v>
      </c>
      <c r="D64" s="24">
        <f>E64/12</f>
        <v>365.5</v>
      </c>
      <c r="E64" s="24">
        <v>4386</v>
      </c>
      <c r="F64" s="24">
        <f>D64/1979.6</f>
        <v>0.18463325924429178</v>
      </c>
    </row>
    <row r="65" spans="1:6" ht="23.25" customHeight="1">
      <c r="A65" s="3" t="s">
        <v>63</v>
      </c>
      <c r="B65" s="3" t="s">
        <v>64</v>
      </c>
      <c r="C65" s="23"/>
      <c r="D65" s="25"/>
      <c r="E65" s="25"/>
      <c r="F65" s="25"/>
    </row>
    <row r="66" spans="1:6" ht="15" customHeight="1">
      <c r="A66" s="3" t="s">
        <v>130</v>
      </c>
      <c r="B66" s="3" t="s">
        <v>131</v>
      </c>
      <c r="C66" s="11" t="s">
        <v>133</v>
      </c>
      <c r="D66" s="12">
        <f>E66/12</f>
        <v>1160</v>
      </c>
      <c r="E66" s="12">
        <v>13920</v>
      </c>
      <c r="F66" s="12">
        <f>D66/1979.6</f>
        <v>0.5859769650434431</v>
      </c>
    </row>
    <row r="67" spans="1:6" ht="15">
      <c r="A67" s="3" t="s">
        <v>65</v>
      </c>
      <c r="B67" s="4" t="s">
        <v>66</v>
      </c>
      <c r="C67" s="33" t="s">
        <v>137</v>
      </c>
      <c r="D67" s="24">
        <f>E67/12</f>
        <v>1022.07</v>
      </c>
      <c r="E67" s="24">
        <v>12264.84</v>
      </c>
      <c r="F67" s="24">
        <f>D67/1979.6</f>
        <v>0.5163012729844414</v>
      </c>
    </row>
    <row r="68" spans="1:6" ht="15">
      <c r="A68" s="3" t="s">
        <v>67</v>
      </c>
      <c r="B68" s="3" t="s">
        <v>68</v>
      </c>
      <c r="C68" s="34"/>
      <c r="D68" s="28"/>
      <c r="E68" s="28"/>
      <c r="F68" s="28"/>
    </row>
    <row r="69" spans="1:6" ht="15">
      <c r="A69" s="3" t="s">
        <v>69</v>
      </c>
      <c r="B69" s="4" t="s">
        <v>70</v>
      </c>
      <c r="C69" s="26" t="s">
        <v>132</v>
      </c>
      <c r="D69" s="24">
        <f>E69/12</f>
        <v>2514.5275</v>
      </c>
      <c r="E69" s="24">
        <v>30174.33</v>
      </c>
      <c r="F69" s="24">
        <f>D69/1979.6</f>
        <v>1.2702199939381695</v>
      </c>
    </row>
    <row r="70" spans="1:6" ht="15">
      <c r="A70" s="3" t="s">
        <v>71</v>
      </c>
      <c r="B70" s="3" t="s">
        <v>72</v>
      </c>
      <c r="C70" s="31"/>
      <c r="D70" s="28"/>
      <c r="E70" s="28"/>
      <c r="F70" s="28"/>
    </row>
    <row r="71" spans="1:6" ht="15">
      <c r="A71" s="3" t="s">
        <v>73</v>
      </c>
      <c r="B71" s="10" t="s">
        <v>74</v>
      </c>
      <c r="C71" s="27"/>
      <c r="D71" s="13">
        <f>E71/5</f>
        <v>218.81</v>
      </c>
      <c r="E71" s="13">
        <v>1094.05</v>
      </c>
      <c r="F71" s="13">
        <f>D71/1979.6</f>
        <v>0.11053243079409983</v>
      </c>
    </row>
    <row r="72" spans="1:6" ht="15">
      <c r="A72" s="3" t="s">
        <v>75</v>
      </c>
      <c r="B72" s="4" t="s">
        <v>78</v>
      </c>
      <c r="C72" s="26" t="s">
        <v>138</v>
      </c>
      <c r="D72" s="24">
        <f>E72/10</f>
        <v>6516.993</v>
      </c>
      <c r="E72" s="29">
        <v>65169.93</v>
      </c>
      <c r="F72" s="24">
        <f>D72/1979.6</f>
        <v>3.2920756718529</v>
      </c>
    </row>
    <row r="73" spans="1:6" ht="15">
      <c r="A73" s="3" t="s">
        <v>77</v>
      </c>
      <c r="B73" s="10" t="s">
        <v>79</v>
      </c>
      <c r="C73" s="27"/>
      <c r="D73" s="28"/>
      <c r="E73" s="30"/>
      <c r="F73" s="28"/>
    </row>
    <row r="74" spans="1:6" ht="15">
      <c r="A74" s="3" t="s">
        <v>80</v>
      </c>
      <c r="B74" s="4" t="s">
        <v>76</v>
      </c>
      <c r="C74" s="26" t="s">
        <v>132</v>
      </c>
      <c r="D74" s="24">
        <f>E74/12</f>
        <v>3991.284166666667</v>
      </c>
      <c r="E74" s="29">
        <v>47895.41</v>
      </c>
      <c r="F74" s="24">
        <f>D74/1979.6</f>
        <v>2.0162073988011047</v>
      </c>
    </row>
    <row r="75" spans="1:6" ht="15">
      <c r="A75" s="3" t="s">
        <v>81</v>
      </c>
      <c r="B75" s="3" t="s">
        <v>82</v>
      </c>
      <c r="C75" s="31"/>
      <c r="D75" s="25"/>
      <c r="E75" s="32"/>
      <c r="F75" s="25"/>
    </row>
    <row r="76" spans="1:6" ht="15">
      <c r="A76" s="3" t="s">
        <v>83</v>
      </c>
      <c r="B76" s="3" t="s">
        <v>84</v>
      </c>
      <c r="C76" s="31"/>
      <c r="D76" s="25"/>
      <c r="E76" s="32"/>
      <c r="F76" s="25"/>
    </row>
    <row r="77" spans="1:6" ht="15">
      <c r="A77" s="3" t="s">
        <v>85</v>
      </c>
      <c r="B77" s="3" t="s">
        <v>87</v>
      </c>
      <c r="C77" s="31"/>
      <c r="D77" s="25"/>
      <c r="E77" s="32"/>
      <c r="F77" s="25"/>
    </row>
    <row r="78" spans="1:6" ht="15">
      <c r="A78" s="3" t="s">
        <v>86</v>
      </c>
      <c r="B78" s="3" t="s">
        <v>88</v>
      </c>
      <c r="C78" s="31"/>
      <c r="D78" s="25"/>
      <c r="E78" s="32"/>
      <c r="F78" s="25"/>
    </row>
    <row r="79" spans="1:6" ht="15">
      <c r="A79" s="3" t="s">
        <v>89</v>
      </c>
      <c r="B79" s="3" t="s">
        <v>90</v>
      </c>
      <c r="C79" s="31"/>
      <c r="D79" s="25"/>
      <c r="E79" s="32"/>
      <c r="F79" s="25"/>
    </row>
    <row r="80" spans="1:6" ht="15">
      <c r="A80" s="3" t="s">
        <v>91</v>
      </c>
      <c r="B80" s="3" t="s">
        <v>93</v>
      </c>
      <c r="C80" s="31"/>
      <c r="D80" s="25"/>
      <c r="E80" s="32"/>
      <c r="F80" s="25"/>
    </row>
    <row r="81" spans="1:6" ht="15">
      <c r="A81" s="3" t="s">
        <v>92</v>
      </c>
      <c r="B81" s="3" t="s">
        <v>99</v>
      </c>
      <c r="C81" s="31"/>
      <c r="D81" s="25"/>
      <c r="E81" s="32"/>
      <c r="F81" s="25"/>
    </row>
    <row r="82" spans="1:6" ht="15">
      <c r="A82" s="3" t="s">
        <v>94</v>
      </c>
      <c r="B82" s="3" t="s">
        <v>95</v>
      </c>
      <c r="C82" s="31"/>
      <c r="D82" s="25"/>
      <c r="E82" s="32"/>
      <c r="F82" s="25"/>
    </row>
    <row r="83" spans="1:6" ht="15">
      <c r="A83" s="3" t="s">
        <v>96</v>
      </c>
      <c r="B83" s="3" t="s">
        <v>97</v>
      </c>
      <c r="C83" s="31"/>
      <c r="D83" s="25"/>
      <c r="E83" s="32"/>
      <c r="F83" s="25"/>
    </row>
    <row r="84" spans="1:6" ht="15">
      <c r="A84" s="3" t="s">
        <v>98</v>
      </c>
      <c r="B84" s="3" t="s">
        <v>128</v>
      </c>
      <c r="C84" s="31"/>
      <c r="D84" s="25"/>
      <c r="E84" s="32"/>
      <c r="F84" s="25"/>
    </row>
    <row r="85" spans="1:6" ht="24.75">
      <c r="A85" s="19" t="s">
        <v>147</v>
      </c>
      <c r="B85" s="7" t="s">
        <v>100</v>
      </c>
      <c r="C85" s="27"/>
      <c r="D85" s="28"/>
      <c r="E85" s="30"/>
      <c r="F85" s="28"/>
    </row>
    <row r="86" spans="1:6" ht="36">
      <c r="A86" s="3" t="s">
        <v>135</v>
      </c>
      <c r="B86" s="17" t="s">
        <v>157</v>
      </c>
      <c r="C86" s="18" t="s">
        <v>139</v>
      </c>
      <c r="D86" s="15">
        <f>E86/12</f>
        <v>687.9266666666667</v>
      </c>
      <c r="E86" s="16">
        <v>8255.12</v>
      </c>
      <c r="F86" s="15">
        <f>D86/1979.6</f>
        <v>0.34750791405671183</v>
      </c>
    </row>
    <row r="87" spans="1:6" ht="15">
      <c r="A87" s="20" t="s">
        <v>102</v>
      </c>
      <c r="B87" s="21"/>
      <c r="C87" s="6"/>
      <c r="D87" s="13">
        <f>E87/12</f>
        <v>41325.52666666667</v>
      </c>
      <c r="E87" s="14">
        <f>SUM(E24:E86)</f>
        <v>495906.32000000007</v>
      </c>
      <c r="F87" s="14">
        <f>D87/1979.6</f>
        <v>20.875695426685528</v>
      </c>
    </row>
  </sheetData>
  <sheetProtection/>
  <mergeCells count="42">
    <mergeCell ref="C47:C63"/>
    <mergeCell ref="D47:D63"/>
    <mergeCell ref="E47:E63"/>
    <mergeCell ref="F47:F63"/>
    <mergeCell ref="C34:C36"/>
    <mergeCell ref="D34:D36"/>
    <mergeCell ref="E34:E36"/>
    <mergeCell ref="F34:F36"/>
    <mergeCell ref="C37:C39"/>
    <mergeCell ref="D37:D39"/>
    <mergeCell ref="E37:E39"/>
    <mergeCell ref="F37:F39"/>
    <mergeCell ref="C40:C46"/>
    <mergeCell ref="D40:D46"/>
    <mergeCell ref="E40:E46"/>
    <mergeCell ref="F40:F46"/>
    <mergeCell ref="A1:F1"/>
    <mergeCell ref="C24:C33"/>
    <mergeCell ref="D24:D33"/>
    <mergeCell ref="E24:E33"/>
    <mergeCell ref="F24:F33"/>
    <mergeCell ref="F67:F68"/>
    <mergeCell ref="D69:D70"/>
    <mergeCell ref="E69:E70"/>
    <mergeCell ref="F69:F70"/>
    <mergeCell ref="C69:C71"/>
    <mergeCell ref="A87:B87"/>
    <mergeCell ref="C64:C65"/>
    <mergeCell ref="D64:D65"/>
    <mergeCell ref="E64:E65"/>
    <mergeCell ref="F64:F65"/>
    <mergeCell ref="C72:C73"/>
    <mergeCell ref="D72:D73"/>
    <mergeCell ref="E72:E73"/>
    <mergeCell ref="F72:F73"/>
    <mergeCell ref="C74:C85"/>
    <mergeCell ref="D74:D85"/>
    <mergeCell ref="E74:E85"/>
    <mergeCell ref="F74:F85"/>
    <mergeCell ref="C67:C68"/>
    <mergeCell ref="D67:D68"/>
    <mergeCell ref="E67:E6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2022-05-29T11:50:52Z</dcterms:modified>
  <cp:category/>
  <cp:version/>
  <cp:contentType/>
  <cp:contentStatus/>
</cp:coreProperties>
</file>